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12월" sheetId="12" r:id="rId1"/>
  </sheets>
  <calcPr calcId="124519"/>
</workbook>
</file>

<file path=xl/calcChain.xml><?xml version="1.0" encoding="utf-8"?>
<calcChain xmlns="http://schemas.openxmlformats.org/spreadsheetml/2006/main">
  <c r="F18" i="12"/>
  <c r="C18"/>
  <c r="E18" s="1"/>
  <c r="C17"/>
  <c r="C16"/>
  <c r="E16" s="1"/>
  <c r="F16" s="1"/>
  <c r="D16" s="1"/>
  <c r="E15"/>
  <c r="F15" s="1"/>
  <c r="C15"/>
  <c r="C14"/>
  <c r="E12"/>
  <c r="F12" s="1"/>
  <c r="D12" s="1"/>
  <c r="C12"/>
  <c r="C11"/>
  <c r="E11" s="1"/>
  <c r="F11" s="1"/>
  <c r="C10"/>
  <c r="E10" s="1"/>
  <c r="F10" s="1"/>
  <c r="C9"/>
  <c r="E9" s="1"/>
  <c r="C8"/>
  <c r="E8" s="1"/>
  <c r="F8" s="1"/>
  <c r="D8" s="1"/>
  <c r="D18" l="1"/>
  <c r="G18" s="1"/>
  <c r="C13"/>
  <c r="E13" s="1"/>
  <c r="F13" s="1"/>
  <c r="G12"/>
  <c r="F9"/>
  <c r="D9" s="1"/>
  <c r="G8"/>
  <c r="G16"/>
  <c r="D11"/>
  <c r="D10" s="1"/>
  <c r="E14"/>
  <c r="D15"/>
  <c r="G15" s="1"/>
  <c r="C7"/>
  <c r="E17"/>
  <c r="D7" l="1"/>
  <c r="G9"/>
  <c r="C6"/>
  <c r="E7"/>
  <c r="F17"/>
  <c r="D17" s="1"/>
  <c r="G17" s="1"/>
  <c r="F14"/>
  <c r="D14" s="1"/>
  <c r="G7"/>
  <c r="G11"/>
  <c r="G10" s="1"/>
  <c r="D13" l="1"/>
  <c r="D6" s="1"/>
  <c r="G14"/>
  <c r="G13" s="1"/>
  <c r="F7"/>
  <c r="F6" s="1"/>
  <c r="E6"/>
  <c r="G6"/>
</calcChain>
</file>

<file path=xl/sharedStrings.xml><?xml version="1.0" encoding="utf-8"?>
<sst xmlns="http://schemas.openxmlformats.org/spreadsheetml/2006/main" count="58" uniqueCount="48">
  <si>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</si>
  <si>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</si>
  <si>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</si>
  <si>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</si>
  <si>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</si>
  <si>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</si>
  <si>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</si>
  <si>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</si>
  <si>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</si>
  <si>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</si>
  <si>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</si>
  <si>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</si>
  <si>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</si>
  <si>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</si>
  <si>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</si>
  <si>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</si>
  <si>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</si>
  <si>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</si>
  <si>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</si>
  <si>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</si>
  <si>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</si>
  <si>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풍물교실</t>
    <phoneticPr fontId="3" type="noConversion"/>
  </si>
  <si>
    <t>노래교실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</si>
  <si>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</si>
  <si>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</si>
  <si>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</si>
  <si>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</si>
  <si>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</si>
  <si>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라인댄스교실
(야간반)</t>
    <phoneticPr fontId="3" type="noConversion"/>
  </si>
  <si>
    <t xml:space="preserve"> ◆  산출내역 : 수당 (라인댄스교실, 요가교실, 중국어교실, 웰빙댄스교실 : 25,000원 * 출강일수(일), 노래교실 및 풍물교실 : 50,000원 * 출강일수(일))</t>
    <phoneticPr fontId="3" type="noConversion"/>
  </si>
  <si>
    <t>3,10,17,24,31</t>
    <phoneticPr fontId="3" type="noConversion"/>
  </si>
  <si>
    <t>2015년도 12월 프로그램운영 강사수당 지급내역</t>
    <phoneticPr fontId="3" type="noConversion"/>
  </si>
  <si>
    <t>2,3,9,10,16,17,23,24,30,31</t>
    <phoneticPr fontId="3" type="noConversion"/>
  </si>
  <si>
    <t>2,4,7,9,11,14,16,18,21,23,28,30</t>
    <phoneticPr fontId="3" type="noConversion"/>
  </si>
  <si>
    <t>1,3,8,10,15,17,22,24,29,31</t>
    <phoneticPr fontId="3" type="noConversion"/>
  </si>
  <si>
    <t>11,18</t>
    <phoneticPr fontId="3" type="noConversion"/>
  </si>
  <si>
    <t>허*숙</t>
    <phoneticPr fontId="3" type="noConversion"/>
  </si>
  <si>
    <t>남*란</t>
    <phoneticPr fontId="3" type="noConversion"/>
  </si>
  <si>
    <t>박*아</t>
    <phoneticPr fontId="3" type="noConversion"/>
  </si>
  <si>
    <t>김*의</t>
    <phoneticPr fontId="3" type="noConversion"/>
  </si>
  <si>
    <t>박*숙</t>
    <phoneticPr fontId="3" type="noConversion"/>
  </si>
  <si>
    <t>조*야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</si>
  <si>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</si>
  <si>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</si>
  <si>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신한은행
010-8683-****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</si>
  <si>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</si>
  <si>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</si>
  <si>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국민은행
208401-04-******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</si>
</sst>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0" fontId="7" fillId="6" borderId="11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41" fontId="7" fillId="5" borderId="8" xfId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41" fontId="7" fillId="5" borderId="25" xfId="1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7" fillId="6" borderId="22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100298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C10" sqref="C10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8" t="s">
        <v>31</v>
      </c>
      <c r="B1" s="59"/>
      <c r="C1" s="59"/>
      <c r="D1" s="59"/>
      <c r="E1" s="59"/>
      <c r="F1" s="59"/>
      <c r="G1" s="59"/>
      <c r="H1" s="59"/>
      <c r="I1" s="59"/>
      <c r="J1" s="59"/>
      <c r="K1" s="60"/>
    </row>
    <row r="2" spans="1:12" ht="16.5" customHeight="1" thickBot="1">
      <c r="J2" s="61" t="s">
        <v>0</v>
      </c>
      <c r="K2" s="62"/>
    </row>
    <row r="3" spans="1:12" ht="20.25" customHeight="1">
      <c r="A3" s="63" t="s">
        <v>1</v>
      </c>
      <c r="B3" s="66" t="s">
        <v>2</v>
      </c>
      <c r="C3" s="66" t="s">
        <v>3</v>
      </c>
      <c r="D3" s="66"/>
      <c r="E3" s="66"/>
      <c r="F3" s="66"/>
      <c r="G3" s="66"/>
      <c r="H3" s="69" t="s">
        <v>4</v>
      </c>
      <c r="I3" s="66" t="s">
        <v>5</v>
      </c>
      <c r="J3" s="66" t="s">
        <v>6</v>
      </c>
      <c r="K3" s="70" t="s">
        <v>7</v>
      </c>
    </row>
    <row r="4" spans="1:12" ht="21" customHeight="1">
      <c r="A4" s="64"/>
      <c r="B4" s="67"/>
      <c r="C4" s="67" t="s">
        <v>8</v>
      </c>
      <c r="D4" s="73" t="s">
        <v>9</v>
      </c>
      <c r="E4" s="73"/>
      <c r="F4" s="73"/>
      <c r="G4" s="67" t="s">
        <v>10</v>
      </c>
      <c r="H4" s="67"/>
      <c r="I4" s="67"/>
      <c r="J4" s="67"/>
      <c r="K4" s="71"/>
    </row>
    <row r="5" spans="1:12" ht="21.75" customHeight="1" thickBot="1">
      <c r="A5" s="65"/>
      <c r="B5" s="68"/>
      <c r="C5" s="68"/>
      <c r="D5" s="4" t="s">
        <v>11</v>
      </c>
      <c r="E5" s="4" t="s">
        <v>12</v>
      </c>
      <c r="F5" s="4" t="s">
        <v>13</v>
      </c>
      <c r="G5" s="68"/>
      <c r="H5" s="68"/>
      <c r="I5" s="68"/>
      <c r="J5" s="68"/>
      <c r="K5" s="72"/>
    </row>
    <row r="6" spans="1:12" ht="38.25" customHeight="1">
      <c r="A6" s="5" t="s">
        <v>14</v>
      </c>
      <c r="B6" s="6"/>
      <c r="C6" s="7">
        <f>SUM(C7+C10+C17+C13+C16+C18)</f>
        <v>2250000</v>
      </c>
      <c r="D6" s="7">
        <f>SUM(D7+D10+D17+D13+D16+D18)</f>
        <v>74250</v>
      </c>
      <c r="E6" s="7">
        <f>SUM(E7+E10+E13+E17+E16+E18)</f>
        <v>67500</v>
      </c>
      <c r="F6" s="7">
        <f>SUM(F7+F17+F10+F13+F16+F18)</f>
        <v>6750</v>
      </c>
      <c r="G6" s="7">
        <f>SUM(G7+G10+G17+G13+G16+G18)</f>
        <v>2175750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36</v>
      </c>
      <c r="C7" s="12">
        <f>SUM(C8:C9)</f>
        <v>500000</v>
      </c>
      <c r="D7" s="13">
        <f>SUM(D8:D9)</f>
        <v>16500</v>
      </c>
      <c r="E7" s="13">
        <f>C7*3%</f>
        <v>15000</v>
      </c>
      <c r="F7" s="13">
        <f t="shared" ref="F7:F18" si="0">E7*10%</f>
        <v>1500</v>
      </c>
      <c r="G7" s="12">
        <f>SUM(G8:G9)</f>
        <v>483500</v>
      </c>
      <c r="H7" s="14"/>
      <c r="I7" s="15"/>
      <c r="J7" s="16" t="s">
        <v>42</v>
      </c>
      <c r="K7" s="17"/>
    </row>
    <row r="8" spans="1:12" ht="41.25" customHeight="1">
      <c r="A8" s="18" t="s">
        <v>16</v>
      </c>
      <c r="B8" s="19" t="s">
        <v>36</v>
      </c>
      <c r="C8" s="20">
        <f>H8*25000</f>
        <v>250000</v>
      </c>
      <c r="D8" s="21">
        <f>E8+F8</f>
        <v>8250</v>
      </c>
      <c r="E8" s="21">
        <f t="shared" ref="E8:E17" si="1">C8*3%</f>
        <v>7500</v>
      </c>
      <c r="F8" s="21">
        <f t="shared" si="0"/>
        <v>750</v>
      </c>
      <c r="G8" s="20">
        <f>C8-D8</f>
        <v>241750</v>
      </c>
      <c r="H8" s="22">
        <v>10</v>
      </c>
      <c r="I8" s="23" t="s">
        <v>32</v>
      </c>
      <c r="J8" s="24"/>
      <c r="K8" s="25"/>
      <c r="L8" s="26"/>
    </row>
    <row r="9" spans="1:12" ht="41.25" customHeight="1">
      <c r="A9" s="27" t="s">
        <v>17</v>
      </c>
      <c r="B9" s="28" t="s">
        <v>36</v>
      </c>
      <c r="C9" s="29">
        <f>H9*25000</f>
        <v>250000</v>
      </c>
      <c r="D9" s="30">
        <f>E9+F9</f>
        <v>8250</v>
      </c>
      <c r="E9" s="30">
        <f t="shared" si="1"/>
        <v>7500</v>
      </c>
      <c r="F9" s="30">
        <f t="shared" si="0"/>
        <v>750</v>
      </c>
      <c r="G9" s="29">
        <f>C9-D9</f>
        <v>241750</v>
      </c>
      <c r="H9" s="22">
        <v>10</v>
      </c>
      <c r="I9" s="23" t="s">
        <v>32</v>
      </c>
      <c r="J9" s="24"/>
      <c r="K9" s="25"/>
      <c r="L9" s="26"/>
    </row>
    <row r="10" spans="1:12" ht="38.25" customHeight="1">
      <c r="A10" s="10" t="s">
        <v>18</v>
      </c>
      <c r="B10" s="11" t="s">
        <v>37</v>
      </c>
      <c r="C10" s="12">
        <f>SUM(C11:C12)</f>
        <v>600000</v>
      </c>
      <c r="D10" s="13">
        <f>SUM(D11:D12)</f>
        <v>19800</v>
      </c>
      <c r="E10" s="13">
        <f t="shared" si="1"/>
        <v>18000</v>
      </c>
      <c r="F10" s="13">
        <f>E10*10%</f>
        <v>1800</v>
      </c>
      <c r="G10" s="12">
        <f>SUM(G11:G12)</f>
        <v>580200</v>
      </c>
      <c r="H10" s="14"/>
      <c r="I10" s="15"/>
      <c r="J10" s="16" t="s">
        <v>43</v>
      </c>
      <c r="K10" s="17"/>
    </row>
    <row r="11" spans="1:12" ht="41.25" customHeight="1">
      <c r="A11" s="18" t="s">
        <v>19</v>
      </c>
      <c r="B11" s="19" t="s">
        <v>37</v>
      </c>
      <c r="C11" s="20">
        <f>H11*25000</f>
        <v>300000</v>
      </c>
      <c r="D11" s="21">
        <f t="shared" ref="D11:D18" si="2">E11+F11</f>
        <v>9900</v>
      </c>
      <c r="E11" s="21">
        <f t="shared" si="1"/>
        <v>9000</v>
      </c>
      <c r="F11" s="21">
        <f t="shared" si="0"/>
        <v>900</v>
      </c>
      <c r="G11" s="20">
        <f t="shared" ref="G11:G18" si="3">C11-D11</f>
        <v>290100</v>
      </c>
      <c r="H11" s="22">
        <v>12</v>
      </c>
      <c r="I11" s="56" t="s">
        <v>33</v>
      </c>
      <c r="J11" s="24"/>
      <c r="K11" s="25"/>
      <c r="L11" s="26"/>
    </row>
    <row r="12" spans="1:12" ht="41.25" customHeight="1">
      <c r="A12" s="27" t="s">
        <v>20</v>
      </c>
      <c r="B12" s="28" t="s">
        <v>37</v>
      </c>
      <c r="C12" s="29">
        <f>H12*25000</f>
        <v>300000</v>
      </c>
      <c r="D12" s="30">
        <f t="shared" si="2"/>
        <v>9900</v>
      </c>
      <c r="E12" s="30">
        <f t="shared" si="1"/>
        <v>9000</v>
      </c>
      <c r="F12" s="21">
        <f t="shared" si="0"/>
        <v>900</v>
      </c>
      <c r="G12" s="29">
        <f t="shared" si="3"/>
        <v>290100</v>
      </c>
      <c r="H12" s="22">
        <v>12</v>
      </c>
      <c r="I12" s="56" t="s">
        <v>33</v>
      </c>
      <c r="J12" s="24"/>
      <c r="K12" s="25"/>
      <c r="L12" s="26"/>
    </row>
    <row r="13" spans="1:12" ht="41.25" customHeight="1">
      <c r="A13" s="44" t="s">
        <v>25</v>
      </c>
      <c r="B13" s="32" t="s">
        <v>38</v>
      </c>
      <c r="C13" s="12">
        <f>SUM(C14:C15)</f>
        <v>500000</v>
      </c>
      <c r="D13" s="12">
        <f>SUM(D14:D15)</f>
        <v>16500</v>
      </c>
      <c r="E13" s="12">
        <f t="shared" si="1"/>
        <v>15000</v>
      </c>
      <c r="F13" s="12">
        <f t="shared" si="0"/>
        <v>1500</v>
      </c>
      <c r="G13" s="12">
        <f>SUM(G14:G15)</f>
        <v>483500</v>
      </c>
      <c r="H13" s="45"/>
      <c r="I13" s="55"/>
      <c r="J13" s="33" t="s">
        <v>44</v>
      </c>
      <c r="K13" s="34"/>
      <c r="L13" s="26"/>
    </row>
    <row r="14" spans="1:12" ht="41.25" customHeight="1">
      <c r="A14" s="46" t="s">
        <v>26</v>
      </c>
      <c r="B14" s="47" t="s">
        <v>38</v>
      </c>
      <c r="C14" s="29">
        <f>H14*25000</f>
        <v>250000</v>
      </c>
      <c r="D14" s="29">
        <f t="shared" si="2"/>
        <v>8250</v>
      </c>
      <c r="E14" s="29">
        <f t="shared" si="1"/>
        <v>7500</v>
      </c>
      <c r="F14" s="29">
        <f t="shared" si="0"/>
        <v>750</v>
      </c>
      <c r="G14" s="29">
        <f t="shared" si="3"/>
        <v>241750</v>
      </c>
      <c r="H14" s="45">
        <v>10</v>
      </c>
      <c r="I14" s="42" t="s">
        <v>34</v>
      </c>
      <c r="J14" s="24"/>
      <c r="K14" s="43"/>
      <c r="L14" s="26"/>
    </row>
    <row r="15" spans="1:12" ht="41.25" customHeight="1">
      <c r="A15" s="46" t="s">
        <v>27</v>
      </c>
      <c r="B15" s="47" t="s">
        <v>38</v>
      </c>
      <c r="C15" s="29">
        <f>H15*25000</f>
        <v>250000</v>
      </c>
      <c r="D15" s="29">
        <f t="shared" si="2"/>
        <v>8250</v>
      </c>
      <c r="E15" s="29">
        <f t="shared" si="1"/>
        <v>7500</v>
      </c>
      <c r="F15" s="29">
        <f t="shared" si="0"/>
        <v>750</v>
      </c>
      <c r="G15" s="29">
        <f t="shared" si="3"/>
        <v>241750</v>
      </c>
      <c r="H15" s="45">
        <v>10</v>
      </c>
      <c r="I15" s="42" t="s">
        <v>34</v>
      </c>
      <c r="J15" s="24"/>
      <c r="K15" s="43"/>
      <c r="L15" s="26"/>
    </row>
    <row r="16" spans="1:12" ht="38.25" customHeight="1">
      <c r="A16" s="31" t="s">
        <v>21</v>
      </c>
      <c r="B16" s="32" t="s">
        <v>39</v>
      </c>
      <c r="C16" s="12">
        <f>H16*50000</f>
        <v>250000</v>
      </c>
      <c r="D16" s="13">
        <f t="shared" si="2"/>
        <v>8250</v>
      </c>
      <c r="E16" s="13">
        <f t="shared" si="1"/>
        <v>7500</v>
      </c>
      <c r="F16" s="13">
        <f t="shared" si="0"/>
        <v>750</v>
      </c>
      <c r="G16" s="12">
        <f t="shared" si="3"/>
        <v>241750</v>
      </c>
      <c r="H16" s="35">
        <v>5</v>
      </c>
      <c r="I16" s="33" t="s">
        <v>30</v>
      </c>
      <c r="J16" s="36" t="s">
        <v>45</v>
      </c>
      <c r="K16" s="34"/>
      <c r="L16" s="26"/>
    </row>
    <row r="17" spans="1:12" ht="38.25" customHeight="1">
      <c r="A17" s="52" t="s">
        <v>22</v>
      </c>
      <c r="B17" s="11" t="s">
        <v>40</v>
      </c>
      <c r="C17" s="12">
        <f>H17*50000</f>
        <v>100000</v>
      </c>
      <c r="D17" s="13">
        <f t="shared" si="2"/>
        <v>3300</v>
      </c>
      <c r="E17" s="13">
        <f t="shared" si="1"/>
        <v>3000</v>
      </c>
      <c r="F17" s="13">
        <f t="shared" si="0"/>
        <v>300</v>
      </c>
      <c r="G17" s="12">
        <f t="shared" si="3"/>
        <v>96700</v>
      </c>
      <c r="H17" s="45">
        <v>2</v>
      </c>
      <c r="I17" s="53" t="s">
        <v>35</v>
      </c>
      <c r="J17" s="16" t="s">
        <v>46</v>
      </c>
      <c r="K17" s="17"/>
      <c r="L17" s="26"/>
    </row>
    <row r="18" spans="1:12" ht="45" customHeight="1" thickBot="1">
      <c r="A18" s="54" t="s">
        <v>28</v>
      </c>
      <c r="B18" s="48" t="s">
        <v>41</v>
      </c>
      <c r="C18" s="37">
        <f>H18*25000</f>
        <v>300000</v>
      </c>
      <c r="D18" s="38">
        <f t="shared" si="2"/>
        <v>9900</v>
      </c>
      <c r="E18" s="38">
        <f>C18*3%</f>
        <v>9000</v>
      </c>
      <c r="F18" s="38">
        <f t="shared" si="0"/>
        <v>900</v>
      </c>
      <c r="G18" s="37">
        <f t="shared" si="3"/>
        <v>290100</v>
      </c>
      <c r="H18" s="49">
        <v>12</v>
      </c>
      <c r="I18" s="39" t="s">
        <v>33</v>
      </c>
      <c r="J18" s="50" t="s">
        <v>47</v>
      </c>
      <c r="K18" s="51"/>
      <c r="L18" s="26"/>
    </row>
    <row r="19" spans="1:12" ht="38.25" customHeight="1">
      <c r="A19" s="40"/>
    </row>
    <row r="20" spans="1:12" s="41" customFormat="1" ht="21" customHeight="1">
      <c r="A20" s="57" t="s">
        <v>29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</row>
    <row r="21" spans="1:12" s="41" customFormat="1" ht="21" customHeight="1">
      <c r="A21" s="57" t="s">
        <v>23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2" s="41" customFormat="1" ht="21" customHeight="1">
      <c r="A22" s="57" t="s">
        <v>24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3" spans="1:12" s="41" customFormat="1" ht="21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</row>
  </sheetData>
  <mergeCells count="16"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20:K20"/>
    <mergeCell ref="A21:K21"/>
    <mergeCell ref="A22:K22"/>
  </mergeCells>
  <phoneticPr fontId="3" type="noConversion"/>
  <pageMargins left="0.70866141732283472" right="0.70866141732283472" top="0.15748031496062992" bottom="0.15748031496062992" header="0.31496062992125984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2016-01-13T08:42:41Z</cp:lastPrinted>
  <dcterms:created xsi:type="dcterms:W3CDTF">2015-01-30T04:19:07Z</dcterms:created>
  <dcterms:modified xsi:type="dcterms:W3CDTF">2016-06-20T04:46:13Z</dcterms:modified>
</cp:coreProperties>
</file>